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https://plksa-my.sharepoint.com/personal/plk043352_office_plk-sa_pl/Documents/Pulpit/NG toru 8 Radom Wsch zoo IZDK/mag/"/>
    </mc:Choice>
  </mc:AlternateContent>
  <xr:revisionPtr revIDLastSave="22" documentId="13_ncr:1_{8744B6DF-6519-4C5C-9B4B-9D4C0DF9B035}" xr6:coauthVersionLast="47" xr6:coauthVersionMax="47" xr10:uidLastSave="{BD216319-B861-4AAE-BB62-1FFA53C87E80}"/>
  <bookViews>
    <workbookView xWindow="-120" yWindow="-120" windowWidth="29040" windowHeight="15720" xr2:uid="{00000000-000D-0000-FFFF-FFFF00000000}"/>
  </bookViews>
  <sheets>
    <sheet name="Radom Wsch." sheetId="24" r:id="rId1"/>
    <sheet name="Arkusz1" sheetId="20" r:id="rId2"/>
  </sheets>
  <definedNames>
    <definedName name="_xlnm.Print_Area" localSheetId="0">'Radom Wsch.'!$A$3:$T$21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5" i="24" l="1"/>
  <c r="T7" i="24"/>
  <c r="T15" i="24"/>
  <c r="T14" i="24"/>
  <c r="T13" i="24"/>
  <c r="M12" i="24"/>
  <c r="T12" i="24" s="1"/>
  <c r="M11" i="24"/>
  <c r="T11" i="24" s="1"/>
  <c r="M10" i="24"/>
  <c r="T10" i="24" s="1"/>
  <c r="M9" i="24"/>
  <c r="T9" i="24" s="1"/>
  <c r="M8" i="24"/>
  <c r="T8" i="24" s="1"/>
  <c r="M6" i="24"/>
  <c r="T6" i="24" s="1"/>
  <c r="T16" i="2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Przybył Emil</author>
    <author>Mateusz Malinowski</author>
  </authors>
  <commentList>
    <comment ref="Q4" authorId="0" shapeId="0" xr:uid="{00000000-0006-0000-0000-000001000000}">
      <text>
        <r>
          <rPr>
            <sz val="9"/>
            <color indexed="81"/>
            <rFont val="Tahoma"/>
            <family val="2"/>
            <charset val="238"/>
          </rPr>
          <t xml:space="preserve">Np.: Wzmocnienie nawierzchni w torze nr 1 i 2; zwiększenie prędkości rozkładowej z V=60 km/h do V=120km/h; skrócenie czasu przejazdu dla pociągów pasażerskich  -    wyeliminowanie możliwości wprowadzenia ograniczeń prędkości eksploatacyjnych na okres 6 – 8 lat.
</t>
        </r>
      </text>
    </comment>
    <comment ref="R4" authorId="0" shapeId="0" xr:uid="{00000000-0006-0000-0000-000002000000}">
      <text>
        <r>
          <rPr>
            <sz val="9"/>
            <color indexed="81"/>
            <rFont val="Tahoma"/>
            <family val="2"/>
            <charset val="238"/>
          </rPr>
          <t>Np.: Zmniejszenie hałasu; Poprawa drożności korytarzy migracyjnych zwięrząt; zmniejszenie negatywnego wpływu transportu na środowisko w sąsiedztwie obszarów natura 2000</t>
        </r>
      </text>
    </comment>
    <comment ref="I7" authorId="1" shapeId="0" xr:uid="{33AEAB70-C13A-419A-878B-6B4A21F0959D}">
      <text>
        <r>
          <rPr>
            <b/>
            <sz val="8"/>
            <color indexed="81"/>
            <rFont val="Tahoma"/>
            <family val="2"/>
            <charset val="238"/>
          </rPr>
          <t>Dla każdego szlaku lub posterunku dostosować liczbę wierszy (poprzez usunięcie lub wstawienie dodatkowych) do liczby pozycji zakresu robót.</t>
        </r>
      </text>
    </comment>
  </commentList>
</comments>
</file>

<file path=xl/sharedStrings.xml><?xml version="1.0" encoding="utf-8"?>
<sst xmlns="http://schemas.openxmlformats.org/spreadsheetml/2006/main" count="49" uniqueCount="45">
  <si>
    <t>Lp.</t>
  </si>
  <si>
    <t>J.m</t>
  </si>
  <si>
    <t>Szlak lub posterunek ruchu</t>
  </si>
  <si>
    <t>Wyszczególnienie robót</t>
  </si>
  <si>
    <t>EOR</t>
  </si>
  <si>
    <t>Pozostała energetyka nietrakcyjna</t>
  </si>
  <si>
    <t>Inne</t>
  </si>
  <si>
    <t>Kilometr końc. robót</t>
  </si>
  <si>
    <t>Kilometr pocz. robót</t>
  </si>
  <si>
    <t>Prędkość drogowa 
na RJ 2012/13</t>
  </si>
  <si>
    <t>Prędkość możliwa 
do uzyskania po NBO</t>
  </si>
  <si>
    <t>Prędkość konstrukcyjna 
wg Id-12</t>
  </si>
  <si>
    <t>Propozycja rozwiązań wykraczających poza działania odtworzeniowe</t>
  </si>
  <si>
    <t>Prędkość wynikająca 
z geometrii linii 
dla a_dop = 0,85 m/s^2 
f = 50 mm/s
1)</t>
  </si>
  <si>
    <t xml:space="preserve">eksploatacyjne </t>
  </si>
  <si>
    <t>środowiskowe</t>
  </si>
  <si>
    <t>Uzgadnia:</t>
  </si>
  <si>
    <t>kmt</t>
  </si>
  <si>
    <t>m2</t>
  </si>
  <si>
    <t>m</t>
  </si>
  <si>
    <t>szt</t>
  </si>
  <si>
    <t>kpl</t>
  </si>
  <si>
    <t>Regulacja, wyłączenia, załączenia napięcia sieci trakcyjnej</t>
  </si>
  <si>
    <t>m3</t>
  </si>
  <si>
    <r>
      <t xml:space="preserve">Inne uwarunkowania dotyczące prędkości
</t>
    </r>
    <r>
      <rPr>
        <sz val="11"/>
        <rFont val="Arial CE"/>
        <charset val="238"/>
      </rPr>
      <t>(np. ryglowanie i kontrola rozjazdów, drogi hamowania, jazda na kier. zwrotny) 
N</t>
    </r>
    <r>
      <rPr>
        <b/>
        <sz val="11"/>
        <rFont val="Arial CE"/>
        <charset val="238"/>
      </rPr>
      <t>ie obejmuje ograniczeń punktowych!</t>
    </r>
  </si>
  <si>
    <t>Cena jednostkowa 
[ zł]</t>
  </si>
  <si>
    <t>Wartość 
[ zł]</t>
  </si>
  <si>
    <t>Podbicie toru 3x PT+ZT</t>
  </si>
  <si>
    <t>Warstwa ochronna z niesortu kamiennego 0,20m (materiał nowy Wykonawcy)</t>
  </si>
  <si>
    <t>Ułożenie geowłókniny (materiał nowy Wykonawcy)</t>
  </si>
  <si>
    <t>Stabilizacja podtorza cementem 0,2m (materiał Wykonawcy)</t>
  </si>
  <si>
    <t>Regulacja w planie i profilu rozjazdów nr 6 i 20 z uzupełnieniem tłucznia (materiał Wykonawcy)</t>
  </si>
  <si>
    <t>Razem netto</t>
  </si>
  <si>
    <t>Roboty towarzyszące. Dowiezienie podkładów ze ze stacji Rożki</t>
  </si>
  <si>
    <t>Tor 8 Radom Wsch</t>
  </si>
  <si>
    <t>mb</t>
  </si>
  <si>
    <t>Wymiana podrozjazdnic drewnianych w rozjazdach nr 6 i 20 (materiał nowy Wykonawcy) Rz 6 3x2,60; Rz20 2x2,70; 4x3,20,2x3,50.</t>
  </si>
  <si>
    <t>Ilość robót</t>
  </si>
  <si>
    <t xml:space="preserve">       </t>
  </si>
  <si>
    <t>Dokumentacja wykonawcza (projekt niwelety) i powykonawcza, metryka toru bezstykowego</t>
  </si>
  <si>
    <t xml:space="preserve"> Wykonanie drenażu podlużnego na międzytorzu 6-8, oraz poprzecznego z odprowadzeniem do rowu bocznego</t>
  </si>
  <si>
    <r>
      <t xml:space="preserve">Kompleksowa wymiana </t>
    </r>
    <r>
      <rPr>
        <b/>
        <sz val="11"/>
        <rFont val="Arial CE"/>
        <charset val="238"/>
      </rPr>
      <t xml:space="preserve">toru nr 8 </t>
    </r>
    <r>
      <rPr>
        <sz val="11"/>
        <rFont val="Arial CE"/>
        <charset val="238"/>
      </rPr>
      <t xml:space="preserve">nawierzchnia wraz z podsypką tłuczniową  stacja Radom Wsch od rozj nr 6 do rozj nr 20
- na długości 0,739 kmt, 
- standard konstrukcyjny 2.1 szyna 60 E1(Materiał staroużyteczny Zamawiającego) podkład strunobetonowy INBK7 (Materiał staroużyteczny Zamawiającego). Elementy przytwierdzenia oraz tłuczeń materiał nowy Wykonawcy. Na dlugosci po 15mb za rozjazden nr 6, 20 zabudować podkłady drewniane twarde, szynę 49E1, wykonać spawy przejsciowe(materiał Wykonawcy)                                                                               </t>
    </r>
  </si>
  <si>
    <t xml:space="preserve">        Naprawa główna toru nr 8 na stacji Radom Wschodni linii nr 26 Łuków-Radom Główny              </t>
  </si>
  <si>
    <t>Kosztorys ofertowy</t>
  </si>
  <si>
    <t xml:space="preserve">Załącznik 6 do SWZ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</si>
</sst>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5">
    <font>
      <sz val="11"/>
      <color theme="1"/>
      <name val="Czcionka tekstu podstawowego"/>
      <family val="2"/>
      <charset val="238"/>
    </font>
    <font>
      <sz val="10"/>
      <name val="Arial"/>
      <family val="2"/>
      <charset val="238"/>
    </font>
    <font>
      <b/>
      <sz val="8"/>
      <color indexed="81"/>
      <name val="Tahoma"/>
      <family val="2"/>
      <charset val="238"/>
    </font>
    <font>
      <b/>
      <sz val="11"/>
      <color indexed="8"/>
      <name val="Calibri"/>
      <family val="2"/>
      <charset val="238"/>
    </font>
    <font>
      <sz val="9"/>
      <color indexed="81"/>
      <name val="Tahoma"/>
      <family val="2"/>
      <charset val="238"/>
    </font>
    <font>
      <sz val="8"/>
      <name val="Czcionka tekstu podstawowego"/>
      <family val="2"/>
      <charset val="238"/>
    </font>
    <font>
      <sz val="11"/>
      <color theme="1"/>
      <name val="Czcionka tekstu podstawowego"/>
      <family val="2"/>
      <charset val="238"/>
    </font>
    <font>
      <sz val="11"/>
      <color theme="1"/>
      <name val="Calibri"/>
      <family val="2"/>
      <charset val="238"/>
      <scheme val="minor"/>
    </font>
    <font>
      <b/>
      <sz val="11"/>
      <color theme="1"/>
      <name val="Czcionka tekstu podstawowego"/>
      <charset val="238"/>
    </font>
    <font>
      <b/>
      <sz val="11"/>
      <name val="Arial CE"/>
      <charset val="238"/>
    </font>
    <font>
      <sz val="11"/>
      <name val="Arial CE"/>
      <charset val="238"/>
    </font>
    <font>
      <sz val="11"/>
      <name val="Arial"/>
      <family val="2"/>
      <charset val="238"/>
    </font>
    <font>
      <b/>
      <sz val="11"/>
      <name val="Arial"/>
      <family val="2"/>
      <charset val="238"/>
    </font>
    <font>
      <sz val="9"/>
      <color theme="1"/>
      <name val="Czcionka tekstu podstawowego"/>
      <family val="2"/>
      <charset val="238"/>
    </font>
    <font>
      <b/>
      <sz val="18"/>
      <color theme="1"/>
      <name val="Czcionka tekstu podstawowego"/>
      <charset val="238"/>
    </font>
  </fonts>
  <fills count="4">
    <fill>
      <patternFill patternType="none"/>
    </fill>
    <fill>
      <patternFill patternType="gray125"/>
    </fill>
    <fill>
      <patternFill patternType="solid">
        <fgColor indexed="27"/>
        <bgColor indexed="64"/>
      </patternFill>
    </fill>
    <fill>
      <patternFill patternType="solid">
        <fgColor indexed="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3">
    <xf numFmtId="0" fontId="0" fillId="0" borderId="0"/>
    <xf numFmtId="0" fontId="6" fillId="0" borderId="0"/>
    <xf numFmtId="0" fontId="7" fillId="0" borderId="0"/>
  </cellStyleXfs>
  <cellXfs count="46">
    <xf numFmtId="0" fontId="0" fillId="0" borderId="0" xfId="0"/>
    <xf numFmtId="0" fontId="0" fillId="0" borderId="0" xfId="0" applyAlignment="1">
      <alignment horizontal="center" vertical="center"/>
    </xf>
    <xf numFmtId="0" fontId="0" fillId="0" borderId="0" xfId="0" applyAlignment="1">
      <alignment horizontal="center" vertical="center" textRotation="90"/>
    </xf>
    <xf numFmtId="1" fontId="0" fillId="0" borderId="0" xfId="0" applyNumberFormat="1" applyAlignment="1">
      <alignment horizontal="center" vertical="center" textRotation="90"/>
    </xf>
    <xf numFmtId="11" fontId="1" fillId="0" borderId="0" xfId="0" applyNumberFormat="1" applyFont="1" applyAlignment="1">
      <alignment horizontal="left" vertical="center" wrapText="1"/>
    </xf>
    <xf numFmtId="0" fontId="3" fillId="2" borderId="1" xfId="2" applyFont="1" applyFill="1" applyBorder="1" applyAlignment="1">
      <alignment horizontal="center" vertical="center" wrapText="1"/>
    </xf>
    <xf numFmtId="0" fontId="8" fillId="0" borderId="0" xfId="0" applyFont="1"/>
    <xf numFmtId="0" fontId="9" fillId="2" borderId="1" xfId="0" applyFont="1" applyFill="1" applyBorder="1" applyAlignment="1">
      <alignment horizontal="center" vertical="center" textRotation="90" wrapText="1"/>
    </xf>
    <xf numFmtId="1" fontId="9" fillId="2" borderId="1" xfId="0" applyNumberFormat="1" applyFont="1" applyFill="1" applyBorder="1" applyAlignment="1">
      <alignment horizontal="center" vertical="center" textRotation="90" wrapText="1"/>
    </xf>
    <xf numFmtId="0" fontId="9" fillId="0" borderId="0" xfId="0" applyFont="1" applyAlignment="1">
      <alignment horizontal="center" vertical="center"/>
    </xf>
    <xf numFmtId="0" fontId="9" fillId="0" borderId="1" xfId="0" applyFont="1" applyBorder="1" applyAlignment="1">
      <alignment vertical="center"/>
    </xf>
    <xf numFmtId="0" fontId="10" fillId="0" borderId="1" xfId="0" applyFont="1" applyBorder="1" applyAlignment="1">
      <alignment vertical="center" wrapText="1"/>
    </xf>
    <xf numFmtId="0" fontId="10" fillId="0" borderId="1" xfId="0" applyFont="1" applyBorder="1" applyAlignment="1">
      <alignment vertical="center"/>
    </xf>
    <xf numFmtId="1" fontId="0" fillId="0" borderId="0" xfId="0" applyNumberFormat="1" applyAlignment="1">
      <alignment horizontal="center" vertical="center"/>
    </xf>
    <xf numFmtId="164" fontId="9" fillId="2" borderId="1" xfId="0" applyNumberFormat="1" applyFont="1" applyFill="1" applyBorder="1" applyAlignment="1">
      <alignment horizontal="center" vertical="center" wrapText="1"/>
    </xf>
    <xf numFmtId="164" fontId="0" fillId="0" borderId="0" xfId="0" applyNumberFormat="1" applyAlignment="1">
      <alignment horizontal="right"/>
    </xf>
    <xf numFmtId="164" fontId="0" fillId="0" borderId="0" xfId="0" applyNumberFormat="1"/>
    <xf numFmtId="1" fontId="11" fillId="0" borderId="1" xfId="0" applyNumberFormat="1" applyFont="1" applyBorder="1" applyAlignment="1">
      <alignment horizontal="center" vertical="center" wrapText="1"/>
    </xf>
    <xf numFmtId="49" fontId="11" fillId="0" borderId="1" xfId="0" applyNumberFormat="1" applyFont="1" applyBorder="1" applyAlignment="1">
      <alignment horizontal="center" vertical="center"/>
    </xf>
    <xf numFmtId="2" fontId="11" fillId="0" borderId="1" xfId="0" applyNumberFormat="1" applyFont="1" applyBorder="1" applyAlignment="1">
      <alignment horizontal="center" vertical="center"/>
    </xf>
    <xf numFmtId="2" fontId="11" fillId="3" borderId="1" xfId="0" applyNumberFormat="1" applyFont="1" applyFill="1" applyBorder="1" applyAlignment="1">
      <alignment horizontal="center" vertical="center" wrapText="1"/>
    </xf>
    <xf numFmtId="2" fontId="11" fillId="3" borderId="1" xfId="0" applyNumberFormat="1" applyFont="1" applyFill="1" applyBorder="1" applyAlignment="1">
      <alignment horizontal="center" vertical="center"/>
    </xf>
    <xf numFmtId="4" fontId="0" fillId="0" borderId="0" xfId="0" applyNumberFormat="1"/>
    <xf numFmtId="4" fontId="9" fillId="0" borderId="0" xfId="0" applyNumberFormat="1" applyFont="1" applyAlignment="1">
      <alignment horizontal="center" vertical="center"/>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49" fontId="11" fillId="0" borderId="1" xfId="0" applyNumberFormat="1" applyFont="1" applyBorder="1" applyAlignment="1">
      <alignment horizontal="left" vertical="center" wrapText="1"/>
    </xf>
    <xf numFmtId="1" fontId="11" fillId="0" borderId="1" xfId="0" applyNumberFormat="1" applyFont="1" applyBorder="1" applyAlignment="1">
      <alignment horizontal="center" vertical="center"/>
    </xf>
    <xf numFmtId="1" fontId="11" fillId="3" borderId="1" xfId="0" applyNumberFormat="1" applyFont="1" applyFill="1" applyBorder="1" applyAlignment="1">
      <alignment horizontal="center" vertical="center" wrapText="1"/>
    </xf>
    <xf numFmtId="164" fontId="12" fillId="0" borderId="1" xfId="0" applyNumberFormat="1" applyFont="1" applyBorder="1" applyAlignment="1">
      <alignment horizontal="right" vertical="center"/>
    </xf>
    <xf numFmtId="4" fontId="12" fillId="0" borderId="1" xfId="0" applyNumberFormat="1" applyFont="1" applyBorder="1" applyAlignment="1">
      <alignment horizontal="right" vertical="center" wrapText="1"/>
    </xf>
    <xf numFmtId="164" fontId="13" fillId="0" borderId="0" xfId="0" applyNumberFormat="1" applyFont="1" applyAlignment="1">
      <alignment horizontal="right"/>
    </xf>
    <xf numFmtId="0" fontId="10" fillId="0" borderId="1" xfId="0" applyFont="1" applyBorder="1" applyAlignment="1">
      <alignment horizontal="center" vertical="center"/>
    </xf>
    <xf numFmtId="4" fontId="10" fillId="0" borderId="1" xfId="0" applyNumberFormat="1" applyFont="1" applyBorder="1" applyAlignment="1">
      <alignment horizontal="center" vertical="center"/>
    </xf>
    <xf numFmtId="4" fontId="10" fillId="0" borderId="0" xfId="0" applyNumberFormat="1" applyFont="1" applyAlignment="1">
      <alignment horizontal="center" vertical="center"/>
    </xf>
    <xf numFmtId="4" fontId="10" fillId="0" borderId="0" xfId="0" applyNumberFormat="1" applyFont="1" applyAlignment="1">
      <alignment horizontal="center" vertical="center" wrapText="1"/>
    </xf>
    <xf numFmtId="0" fontId="9" fillId="0" borderId="5" xfId="0" applyFont="1" applyBorder="1" applyAlignment="1">
      <alignment horizontal="center" vertical="center" textRotation="90" wrapText="1"/>
    </xf>
    <xf numFmtId="0" fontId="9" fillId="0" borderId="6" xfId="0" applyFont="1" applyBorder="1" applyAlignment="1">
      <alignment horizontal="center" vertical="center" textRotation="90" wrapText="1"/>
    </xf>
    <xf numFmtId="0" fontId="9" fillId="0" borderId="7" xfId="0" applyFont="1" applyBorder="1" applyAlignment="1">
      <alignment horizontal="center" vertical="center" textRotation="90"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4" fillId="0" borderId="0" xfId="0" applyFont="1" applyAlignment="1">
      <alignment horizontal="center"/>
    </xf>
    <xf numFmtId="0" fontId="0" fillId="0" borderId="0" xfId="0" applyAlignment="1">
      <alignment horizontal="left"/>
    </xf>
    <xf numFmtId="49" fontId="11" fillId="0" borderId="2" xfId="0" applyNumberFormat="1" applyFont="1" applyBorder="1" applyAlignment="1">
      <alignment horizontal="center" vertical="center" wrapText="1"/>
    </xf>
    <xf numFmtId="49" fontId="11" fillId="0" borderId="3" xfId="0" applyNumberFormat="1" applyFont="1" applyBorder="1" applyAlignment="1">
      <alignment horizontal="center" vertical="center" wrapText="1"/>
    </xf>
    <xf numFmtId="49" fontId="11" fillId="0" borderId="4" xfId="0" applyNumberFormat="1" applyFont="1" applyBorder="1" applyAlignment="1">
      <alignment horizontal="center" vertical="center" wrapText="1"/>
    </xf>
  </cellXfs>
  <cellStyles count="3">
    <cellStyle name="Normalny" xfId="0" builtinId="0"/>
    <cellStyle name="Normalny 2" xfId="1" xr:uid="{00000000-0005-0000-0000-000001000000}"/>
    <cellStyle name="Normalny 3"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Y24"/>
  <sheetViews>
    <sheetView tabSelected="1" zoomScale="90" zoomScaleNormal="90" workbookViewId="0">
      <pane ySplit="3" topLeftCell="A7" activePane="bottomLeft" state="frozen"/>
      <selection pane="bottomLeft" activeCell="B1" sqref="B1"/>
    </sheetView>
  </sheetViews>
  <sheetFormatPr defaultColWidth="8" defaultRowHeight="14.25"/>
  <cols>
    <col min="1" max="1" width="3.625" customWidth="1"/>
    <col min="2" max="2" width="8" customWidth="1"/>
    <col min="3" max="4" width="4.625" hidden="1" customWidth="1"/>
    <col min="5" max="5" width="11" hidden="1" customWidth="1"/>
    <col min="6" max="6" width="4.625" hidden="1" customWidth="1"/>
    <col min="7" max="8" width="22.625" hidden="1" customWidth="1"/>
    <col min="9" max="9" width="92.625" customWidth="1"/>
    <col min="10" max="10" width="8.125" customWidth="1"/>
    <col min="11" max="11" width="8.5" customWidth="1"/>
    <col min="12" max="12" width="5.75" customWidth="1"/>
    <col min="13" max="13" width="7.125" style="2" customWidth="1"/>
    <col min="14" max="15" width="5.125" style="2" hidden="1" customWidth="1"/>
    <col min="16" max="16" width="5.125" style="3" hidden="1" customWidth="1"/>
    <col min="17" max="17" width="17.125" style="3" hidden="1" customWidth="1"/>
    <col min="18" max="18" width="7.625" style="3" hidden="1" customWidth="1"/>
    <col min="19" max="20" width="12.75" style="15" customWidth="1"/>
    <col min="21" max="21" width="20.625" style="22" customWidth="1"/>
    <col min="22" max="22" width="9.25" customWidth="1"/>
    <col min="23" max="25" width="9.375" customWidth="1"/>
  </cols>
  <sheetData>
    <row r="1" spans="1:25">
      <c r="B1" t="s">
        <v>44</v>
      </c>
    </row>
    <row r="2" spans="1:25" ht="23.25">
      <c r="A2" s="41" t="s">
        <v>43</v>
      </c>
      <c r="B2" s="41"/>
      <c r="C2" s="41"/>
      <c r="D2" s="41"/>
      <c r="E2" s="41"/>
      <c r="F2" s="41"/>
      <c r="G2" s="41"/>
      <c r="H2" s="41"/>
      <c r="I2" s="41"/>
      <c r="J2" s="41"/>
      <c r="K2" s="41"/>
      <c r="L2" s="41"/>
      <c r="M2" s="41"/>
      <c r="N2" s="41"/>
      <c r="O2" s="41"/>
      <c r="P2" s="41"/>
      <c r="Q2" s="41"/>
      <c r="R2" s="41"/>
      <c r="S2" s="41"/>
      <c r="T2" s="41"/>
    </row>
    <row r="3" spans="1:25" ht="29.25" customHeight="1">
      <c r="A3" s="39" t="s">
        <v>42</v>
      </c>
      <c r="B3" s="40"/>
      <c r="C3" s="40"/>
      <c r="D3" s="40"/>
      <c r="E3" s="40"/>
      <c r="F3" s="40"/>
      <c r="G3" s="40"/>
      <c r="H3" s="40"/>
      <c r="I3" s="40"/>
      <c r="J3" s="40"/>
      <c r="K3" s="40"/>
      <c r="L3" s="40"/>
      <c r="M3" s="40"/>
      <c r="N3" s="40"/>
      <c r="O3" s="40"/>
      <c r="P3" s="40"/>
      <c r="Q3" s="40"/>
      <c r="R3" s="40"/>
      <c r="S3" s="40"/>
      <c r="T3" s="40"/>
    </row>
    <row r="4" spans="1:25" s="9" customFormat="1" ht="87.75" customHeight="1">
      <c r="A4" s="24" t="s">
        <v>0</v>
      </c>
      <c r="B4" s="7" t="s">
        <v>2</v>
      </c>
      <c r="C4" s="7" t="s">
        <v>11</v>
      </c>
      <c r="D4" s="7" t="s">
        <v>9</v>
      </c>
      <c r="E4" s="7" t="s">
        <v>13</v>
      </c>
      <c r="F4" s="7" t="s">
        <v>10</v>
      </c>
      <c r="G4" s="25" t="s">
        <v>24</v>
      </c>
      <c r="H4" s="25" t="s">
        <v>12</v>
      </c>
      <c r="I4" s="24" t="s">
        <v>3</v>
      </c>
      <c r="J4" s="25" t="s">
        <v>8</v>
      </c>
      <c r="K4" s="25" t="s">
        <v>7</v>
      </c>
      <c r="L4" s="24" t="s">
        <v>1</v>
      </c>
      <c r="M4" s="7" t="s">
        <v>37</v>
      </c>
      <c r="N4" s="7" t="s">
        <v>4</v>
      </c>
      <c r="O4" s="7" t="s">
        <v>5</v>
      </c>
      <c r="P4" s="8" t="s">
        <v>6</v>
      </c>
      <c r="Q4" s="5" t="s">
        <v>14</v>
      </c>
      <c r="R4" s="5" t="s">
        <v>15</v>
      </c>
      <c r="S4" s="14" t="s">
        <v>25</v>
      </c>
      <c r="T4" s="14" t="s">
        <v>26</v>
      </c>
      <c r="U4" s="34"/>
    </row>
    <row r="5" spans="1:25" s="9" customFormat="1" ht="33" customHeight="1">
      <c r="A5" s="12">
        <v>1</v>
      </c>
      <c r="B5" s="36" t="s">
        <v>34</v>
      </c>
      <c r="C5" s="10"/>
      <c r="D5" s="10"/>
      <c r="E5" s="10"/>
      <c r="F5" s="10"/>
      <c r="G5" s="10"/>
      <c r="H5" s="10"/>
      <c r="I5" s="12" t="s">
        <v>39</v>
      </c>
      <c r="J5" s="32">
        <v>115.52800000000001</v>
      </c>
      <c r="K5" s="32">
        <v>116.267</v>
      </c>
      <c r="L5" s="32" t="s">
        <v>21</v>
      </c>
      <c r="M5" s="32">
        <v>1</v>
      </c>
      <c r="N5" s="32"/>
      <c r="O5" s="32"/>
      <c r="P5" s="32"/>
      <c r="Q5" s="32"/>
      <c r="R5" s="32"/>
      <c r="S5" s="33"/>
      <c r="T5" s="33">
        <f t="shared" ref="T5:T15" si="0">S5*M5</f>
        <v>0</v>
      </c>
      <c r="U5" s="34"/>
    </row>
    <row r="6" spans="1:25" s="9" customFormat="1" ht="122.25" customHeight="1">
      <c r="A6" s="12">
        <v>2</v>
      </c>
      <c r="B6" s="37"/>
      <c r="C6" s="10"/>
      <c r="D6" s="10"/>
      <c r="E6" s="10"/>
      <c r="F6" s="10"/>
      <c r="G6" s="10"/>
      <c r="H6" s="10"/>
      <c r="I6" s="11" t="s">
        <v>41</v>
      </c>
      <c r="J6" s="32">
        <v>115.52800000000001</v>
      </c>
      <c r="K6" s="32">
        <v>116.267</v>
      </c>
      <c r="L6" s="32" t="s">
        <v>17</v>
      </c>
      <c r="M6" s="32">
        <f>K6-J6</f>
        <v>0.73899999999999011</v>
      </c>
      <c r="N6" s="32"/>
      <c r="O6" s="32"/>
      <c r="P6" s="32"/>
      <c r="Q6" s="32"/>
      <c r="R6" s="32"/>
      <c r="S6" s="33"/>
      <c r="T6" s="33">
        <f t="shared" si="0"/>
        <v>0</v>
      </c>
      <c r="U6" s="35"/>
    </row>
    <row r="7" spans="1:25" s="9" customFormat="1" ht="36" customHeight="1">
      <c r="A7" s="12">
        <v>3</v>
      </c>
      <c r="B7" s="37"/>
      <c r="C7" s="10"/>
      <c r="D7" s="10"/>
      <c r="E7" s="10"/>
      <c r="F7" s="10"/>
      <c r="G7" s="10"/>
      <c r="H7" s="10"/>
      <c r="I7" s="26" t="s">
        <v>36</v>
      </c>
      <c r="J7" s="32"/>
      <c r="K7" s="32"/>
      <c r="L7" s="32" t="s">
        <v>35</v>
      </c>
      <c r="M7" s="32">
        <v>38.799999999999997</v>
      </c>
      <c r="N7" s="32"/>
      <c r="O7" s="32"/>
      <c r="P7" s="32"/>
      <c r="Q7" s="32"/>
      <c r="R7" s="32"/>
      <c r="S7" s="33"/>
      <c r="T7" s="33">
        <f t="shared" si="0"/>
        <v>0</v>
      </c>
      <c r="U7" s="23"/>
    </row>
    <row r="8" spans="1:25" s="9" customFormat="1" ht="33" customHeight="1">
      <c r="A8" s="12">
        <v>4</v>
      </c>
      <c r="B8" s="37"/>
      <c r="C8" s="10"/>
      <c r="D8" s="10"/>
      <c r="E8" s="10"/>
      <c r="F8" s="10"/>
      <c r="G8" s="10"/>
      <c r="H8" s="10"/>
      <c r="I8" s="11" t="s">
        <v>28</v>
      </c>
      <c r="J8" s="32">
        <v>115.5</v>
      </c>
      <c r="K8" s="32">
        <v>116.29</v>
      </c>
      <c r="L8" s="32" t="s">
        <v>23</v>
      </c>
      <c r="M8" s="32">
        <f>(K8-J8)*1000*5*0.2</f>
        <v>790.00000000000637</v>
      </c>
      <c r="N8" s="32"/>
      <c r="O8" s="32"/>
      <c r="P8" s="32"/>
      <c r="Q8" s="32"/>
      <c r="R8" s="32"/>
      <c r="S8" s="33"/>
      <c r="T8" s="33">
        <f t="shared" si="0"/>
        <v>0</v>
      </c>
      <c r="U8" s="23"/>
    </row>
    <row r="9" spans="1:25" s="9" customFormat="1" ht="28.5" customHeight="1">
      <c r="A9" s="12">
        <v>5</v>
      </c>
      <c r="B9" s="37"/>
      <c r="C9" s="10"/>
      <c r="D9" s="10"/>
      <c r="E9" s="10"/>
      <c r="F9" s="10"/>
      <c r="G9" s="10"/>
      <c r="H9" s="10"/>
      <c r="I9" s="12" t="s">
        <v>29</v>
      </c>
      <c r="J9" s="32">
        <v>115.5</v>
      </c>
      <c r="K9" s="32">
        <v>116.29</v>
      </c>
      <c r="L9" s="32" t="s">
        <v>18</v>
      </c>
      <c r="M9" s="32">
        <f>(K9-J9)*1000*4.5</f>
        <v>3555.0000000000282</v>
      </c>
      <c r="N9" s="32"/>
      <c r="O9" s="32"/>
      <c r="P9" s="32"/>
      <c r="Q9" s="32"/>
      <c r="R9" s="32"/>
      <c r="S9" s="33"/>
      <c r="T9" s="33">
        <f t="shared" si="0"/>
        <v>0</v>
      </c>
      <c r="U9" s="23"/>
    </row>
    <row r="10" spans="1:25" s="9" customFormat="1" ht="30.75" customHeight="1">
      <c r="A10" s="12">
        <v>6</v>
      </c>
      <c r="B10" s="37"/>
      <c r="C10" s="10"/>
      <c r="D10" s="10"/>
      <c r="E10" s="10"/>
      <c r="F10" s="10"/>
      <c r="G10" s="10"/>
      <c r="H10" s="10"/>
      <c r="I10" s="12" t="s">
        <v>30</v>
      </c>
      <c r="J10" s="32">
        <v>115.5</v>
      </c>
      <c r="K10" s="32">
        <v>116.29</v>
      </c>
      <c r="L10" s="32" t="s">
        <v>35</v>
      </c>
      <c r="M10" s="32">
        <f>(K10-J10)*1000</f>
        <v>790.00000000000625</v>
      </c>
      <c r="N10" s="32"/>
      <c r="O10" s="32"/>
      <c r="P10" s="32"/>
      <c r="Q10" s="32"/>
      <c r="R10" s="32"/>
      <c r="S10" s="33"/>
      <c r="T10" s="33">
        <f t="shared" si="0"/>
        <v>0</v>
      </c>
      <c r="U10" s="23"/>
    </row>
    <row r="11" spans="1:25" s="9" customFormat="1" ht="50.25" customHeight="1">
      <c r="A11" s="12">
        <v>7</v>
      </c>
      <c r="B11" s="37"/>
      <c r="C11" s="10"/>
      <c r="D11" s="10"/>
      <c r="E11" s="10"/>
      <c r="F11" s="10"/>
      <c r="G11" s="10"/>
      <c r="H11" s="10"/>
      <c r="I11" s="11" t="s">
        <v>40</v>
      </c>
      <c r="J11" s="32">
        <v>115.5</v>
      </c>
      <c r="K11" s="32">
        <v>116.29</v>
      </c>
      <c r="L11" s="32" t="s">
        <v>19</v>
      </c>
      <c r="M11" s="32">
        <f>(K11-J11)*1000</f>
        <v>790.00000000000625</v>
      </c>
      <c r="N11" s="32"/>
      <c r="O11" s="32"/>
      <c r="P11" s="32"/>
      <c r="Q11" s="32"/>
      <c r="R11" s="32"/>
      <c r="S11" s="33"/>
      <c r="T11" s="33">
        <f t="shared" si="0"/>
        <v>0</v>
      </c>
      <c r="U11" s="23" t="s">
        <v>38</v>
      </c>
    </row>
    <row r="12" spans="1:25" s="9" customFormat="1" ht="22.5" customHeight="1">
      <c r="A12" s="12">
        <v>8</v>
      </c>
      <c r="B12" s="37"/>
      <c r="C12" s="10"/>
      <c r="D12" s="10"/>
      <c r="E12" s="10"/>
      <c r="F12" s="10"/>
      <c r="G12" s="10"/>
      <c r="H12" s="10"/>
      <c r="I12" s="11" t="s">
        <v>27</v>
      </c>
      <c r="J12" s="32">
        <v>115.5</v>
      </c>
      <c r="K12" s="32">
        <v>116.29</v>
      </c>
      <c r="L12" s="32" t="s">
        <v>17</v>
      </c>
      <c r="M12" s="32">
        <f>K12-J12</f>
        <v>0.79000000000000625</v>
      </c>
      <c r="N12" s="32"/>
      <c r="O12" s="32"/>
      <c r="P12" s="32"/>
      <c r="Q12" s="32"/>
      <c r="R12" s="32"/>
      <c r="S12" s="33"/>
      <c r="T12" s="33">
        <f t="shared" si="0"/>
        <v>0</v>
      </c>
      <c r="U12" s="23"/>
    </row>
    <row r="13" spans="1:25" s="9" customFormat="1" ht="26.25" customHeight="1">
      <c r="A13" s="12">
        <v>9</v>
      </c>
      <c r="B13" s="37"/>
      <c r="C13" s="10"/>
      <c r="D13" s="10"/>
      <c r="E13" s="10"/>
      <c r="F13" s="10"/>
      <c r="G13" s="10"/>
      <c r="H13" s="10"/>
      <c r="I13" s="11" t="s">
        <v>31</v>
      </c>
      <c r="J13" s="32">
        <v>115.5</v>
      </c>
      <c r="K13" s="32">
        <v>116.29</v>
      </c>
      <c r="L13" s="32" t="s">
        <v>20</v>
      </c>
      <c r="M13" s="32">
        <v>2</v>
      </c>
      <c r="N13" s="32"/>
      <c r="O13" s="32"/>
      <c r="P13" s="32"/>
      <c r="Q13" s="32"/>
      <c r="R13" s="32"/>
      <c r="S13" s="33"/>
      <c r="T13" s="33">
        <f t="shared" si="0"/>
        <v>0</v>
      </c>
      <c r="U13" s="23"/>
    </row>
    <row r="14" spans="1:25" s="9" customFormat="1" ht="25.5" customHeight="1">
      <c r="A14" s="12">
        <v>10</v>
      </c>
      <c r="B14" s="37"/>
      <c r="C14" s="10"/>
      <c r="D14" s="10"/>
      <c r="E14" s="10"/>
      <c r="F14" s="10"/>
      <c r="G14" s="10"/>
      <c r="H14" s="10"/>
      <c r="I14" s="11" t="s">
        <v>22</v>
      </c>
      <c r="J14" s="32">
        <v>115.5</v>
      </c>
      <c r="K14" s="32">
        <v>116.29</v>
      </c>
      <c r="L14" s="32" t="s">
        <v>21</v>
      </c>
      <c r="M14" s="32">
        <v>1</v>
      </c>
      <c r="N14" s="32"/>
      <c r="O14" s="32"/>
      <c r="P14" s="32"/>
      <c r="Q14" s="32"/>
      <c r="R14" s="32"/>
      <c r="S14" s="33"/>
      <c r="T14" s="33">
        <f t="shared" si="0"/>
        <v>0</v>
      </c>
      <c r="U14" s="23"/>
    </row>
    <row r="15" spans="1:25" s="1" customFormat="1" ht="24.75" customHeight="1">
      <c r="A15" s="12">
        <v>11</v>
      </c>
      <c r="B15" s="38"/>
      <c r="C15" s="17"/>
      <c r="D15" s="17"/>
      <c r="E15" s="17"/>
      <c r="F15" s="17"/>
      <c r="G15" s="17"/>
      <c r="H15" s="17"/>
      <c r="I15" s="11" t="s">
        <v>33</v>
      </c>
      <c r="J15" s="32">
        <v>115.52800000000001</v>
      </c>
      <c r="K15" s="32">
        <v>116.267</v>
      </c>
      <c r="L15" s="18" t="s">
        <v>21</v>
      </c>
      <c r="M15" s="19">
        <v>1</v>
      </c>
      <c r="N15" s="19"/>
      <c r="O15" s="19"/>
      <c r="P15" s="19"/>
      <c r="Q15" s="20"/>
      <c r="R15" s="21"/>
      <c r="S15" s="33"/>
      <c r="T15" s="33">
        <f t="shared" si="0"/>
        <v>0</v>
      </c>
      <c r="U15" s="22"/>
      <c r="V15"/>
      <c r="W15"/>
      <c r="X15"/>
      <c r="Y15"/>
    </row>
    <row r="16" spans="1:25" s="1" customFormat="1" ht="30" customHeight="1">
      <c r="A16" s="43"/>
      <c r="B16" s="44"/>
      <c r="C16" s="44"/>
      <c r="D16" s="44"/>
      <c r="E16" s="44"/>
      <c r="F16" s="44"/>
      <c r="G16" s="44"/>
      <c r="H16" s="44"/>
      <c r="I16" s="44"/>
      <c r="J16" s="44"/>
      <c r="K16" s="44"/>
      <c r="L16" s="44"/>
      <c r="M16" s="45"/>
      <c r="N16" s="27"/>
      <c r="O16" s="27"/>
      <c r="P16" s="17"/>
      <c r="Q16" s="28"/>
      <c r="R16" s="28"/>
      <c r="S16" s="29" t="s">
        <v>32</v>
      </c>
      <c r="T16" s="30">
        <f>SUM(T5:T15)</f>
        <v>0</v>
      </c>
      <c r="U16" s="22"/>
      <c r="V16"/>
      <c r="W16"/>
      <c r="X16"/>
      <c r="Y16"/>
    </row>
    <row r="17" spans="1:25" s="1" customFormat="1">
      <c r="A17"/>
      <c r="B17"/>
      <c r="C17"/>
      <c r="D17"/>
      <c r="E17"/>
      <c r="F17"/>
      <c r="G17"/>
      <c r="H17"/>
      <c r="I17"/>
      <c r="J17"/>
      <c r="L17"/>
      <c r="M17" s="2"/>
      <c r="N17" s="2"/>
      <c r="O17" s="2"/>
      <c r="P17" s="3"/>
      <c r="Q17" s="13" t="s">
        <v>16</v>
      </c>
      <c r="R17" s="3"/>
      <c r="S17" s="15"/>
      <c r="T17" s="15"/>
      <c r="U17" s="22"/>
      <c r="V17"/>
      <c r="W17"/>
      <c r="X17"/>
      <c r="Y17"/>
    </row>
    <row r="18" spans="1:25">
      <c r="I18" s="42"/>
      <c r="J18" s="42"/>
      <c r="K18" s="42"/>
      <c r="L18" s="42"/>
      <c r="M18" s="42"/>
      <c r="N18" s="42"/>
      <c r="O18" s="42"/>
      <c r="P18" s="42"/>
      <c r="Q18" s="42"/>
      <c r="R18" s="42"/>
      <c r="S18" s="42"/>
      <c r="T18" s="31"/>
    </row>
    <row r="19" spans="1:25">
      <c r="I19" s="42"/>
      <c r="J19" s="42"/>
      <c r="K19" s="42"/>
      <c r="L19" s="42"/>
      <c r="M19" s="42"/>
      <c r="N19" s="42"/>
      <c r="O19" s="42"/>
      <c r="P19" s="42"/>
      <c r="Q19" s="42"/>
      <c r="R19" s="42"/>
      <c r="S19" s="42"/>
      <c r="T19" s="31"/>
    </row>
    <row r="20" spans="1:25">
      <c r="I20" s="42"/>
      <c r="J20" s="42"/>
      <c r="K20" s="42"/>
      <c r="L20" s="42"/>
      <c r="M20" s="42"/>
      <c r="N20" s="42"/>
      <c r="O20" s="42"/>
      <c r="P20" s="42"/>
      <c r="Q20" s="42"/>
      <c r="R20" s="42"/>
      <c r="S20" s="42"/>
      <c r="T20" s="31"/>
    </row>
    <row r="21" spans="1:25">
      <c r="T21" s="31"/>
    </row>
    <row r="22" spans="1:25">
      <c r="M22"/>
      <c r="N22"/>
      <c r="O22"/>
      <c r="P22"/>
      <c r="Q22"/>
      <c r="R22"/>
      <c r="S22" s="16"/>
      <c r="T22" s="31"/>
    </row>
    <row r="23" spans="1:25">
      <c r="I23" s="42"/>
      <c r="J23" s="42"/>
      <c r="K23" s="42"/>
      <c r="L23" s="42"/>
      <c r="M23" s="42"/>
      <c r="N23" s="42"/>
      <c r="O23" s="42"/>
      <c r="P23" s="42"/>
      <c r="Q23" s="42"/>
      <c r="R23" s="42"/>
      <c r="S23" s="42"/>
      <c r="T23" s="42"/>
    </row>
    <row r="24" spans="1:25" ht="15">
      <c r="I24" s="6"/>
      <c r="J24" s="6"/>
      <c r="K24" s="6"/>
      <c r="L24" s="6"/>
    </row>
  </sheetData>
  <mergeCells count="8">
    <mergeCell ref="B5:B15"/>
    <mergeCell ref="A3:T3"/>
    <mergeCell ref="A2:T2"/>
    <mergeCell ref="I23:T23"/>
    <mergeCell ref="I19:S19"/>
    <mergeCell ref="I20:S20"/>
    <mergeCell ref="I18:S18"/>
    <mergeCell ref="A16:M16"/>
  </mergeCells>
  <pageMargins left="0.7" right="0.7" top="0.75" bottom="0.75" header="0.3" footer="0.3"/>
  <pageSetup paperSize="9" scale="62" orientation="landscape" cellComments="asDisplayed"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F2"/>
  <sheetViews>
    <sheetView workbookViewId="0">
      <selection activeCell="D14" sqref="D14"/>
    </sheetView>
  </sheetViews>
  <sheetFormatPr defaultRowHeight="14.25"/>
  <cols>
    <col min="6" max="6" width="35.875" customWidth="1"/>
  </cols>
  <sheetData>
    <row r="2" spans="6:6" ht="17.25" customHeight="1">
      <c r="F2" s="4"/>
    </row>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1</vt:i4>
      </vt:variant>
    </vt:vector>
  </HeadingPairs>
  <TitlesOfParts>
    <vt:vector size="3" baseType="lpstr">
      <vt:lpstr>Radom Wsch.</vt:lpstr>
      <vt:lpstr>Arkusz1</vt:lpstr>
      <vt:lpstr>'Radom Wsch.'!Obszar_wydruku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.G</dc:creator>
  <cp:lastModifiedBy>Młodawska Magdalena</cp:lastModifiedBy>
  <cp:lastPrinted>2025-11-18T05:52:52Z</cp:lastPrinted>
  <dcterms:created xsi:type="dcterms:W3CDTF">2011-12-23T08:33:36Z</dcterms:created>
  <dcterms:modified xsi:type="dcterms:W3CDTF">2025-12-12T13:29:25Z</dcterms:modified>
</cp:coreProperties>
</file>